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5A9977D-C9A9-4ED1-800D-6CA5CC99F823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.2" sheetId="1" r:id="rId1"/>
  </sheets>
  <definedNames>
    <definedName name="_xlnm._FilterDatabase" localSheetId="0" hidden="1">'2.2'!$B$4:$I$47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G68" i="1" l="1"/>
  <c r="G64" i="1"/>
  <c r="G56" i="1"/>
  <c r="G51" i="1"/>
  <c r="F51" i="1"/>
  <c r="D72" i="1"/>
  <c r="H51" i="1" l="1"/>
  <c r="I47" i="1"/>
  <c r="D73" i="1" s="1"/>
  <c r="D74" i="1" s="1"/>
  <c r="F64" i="1" l="1"/>
  <c r="F68" i="1" l="1"/>
  <c r="H68" i="1" s="1"/>
  <c r="F56" i="1"/>
  <c r="H56" i="1" s="1"/>
  <c r="F60" i="1" l="1"/>
  <c r="H60" i="1" s="1"/>
</calcChain>
</file>

<file path=xl/sharedStrings.xml><?xml version="1.0" encoding="utf-8"?>
<sst xmlns="http://schemas.openxmlformats.org/spreadsheetml/2006/main" count="203" uniqueCount="58">
  <si>
    <t xml:space="preserve">Cod Apel </t>
  </si>
  <si>
    <t xml:space="preserve">Nr. Inregistrare </t>
  </si>
  <si>
    <t xml:space="preserve">Cod SMIS </t>
  </si>
  <si>
    <t>Data depunere</t>
  </si>
  <si>
    <t>Ora depunere</t>
  </si>
  <si>
    <t>Acțiunea</t>
  </si>
  <si>
    <t xml:space="preserve">Județul </t>
  </si>
  <si>
    <t xml:space="preserve">Euro </t>
  </si>
  <si>
    <t xml:space="preserve">Constanta </t>
  </si>
  <si>
    <t>alocare per judet (FEDR+BS) Constanta</t>
  </si>
  <si>
    <t>Finantare nerambursabila totala</t>
  </si>
  <si>
    <t>Valoare alocare judet (ron)</t>
  </si>
  <si>
    <t>%</t>
  </si>
  <si>
    <t xml:space="preserve">curs iulie 2023 </t>
  </si>
  <si>
    <t>18674</t>
  </si>
  <si>
    <t>Apel PRSE/163/PRSE_P2/OP2/RSO2.4/PRSE_A9</t>
  </si>
  <si>
    <t>2.2.</t>
  </si>
  <si>
    <t>PRSE/163/PRSE_P2/OP2/RSO2.4/PRSE_A9</t>
  </si>
  <si>
    <t xml:space="preserve"> 13:34:00</t>
  </si>
  <si>
    <t xml:space="preserve">22687
	</t>
  </si>
  <si>
    <t>325896</t>
  </si>
  <si>
    <t xml:space="preserve">  12:16:36</t>
  </si>
  <si>
    <t>proiect retras</t>
  </si>
  <si>
    <t xml:space="preserve">Buzau </t>
  </si>
  <si>
    <t xml:space="preserve">Vrancea </t>
  </si>
  <si>
    <t xml:space="preserve"> 9:36:32</t>
  </si>
  <si>
    <t>alocare per judet (FEDR+BS) Buzau</t>
  </si>
  <si>
    <t>alocare per judet (FEDR+BS) Vrancea</t>
  </si>
  <si>
    <t xml:space="preserve"> 15:44:41</t>
  </si>
  <si>
    <t>alocare per judet (FEDR+BS) Galati</t>
  </si>
  <si>
    <t xml:space="preserve">alocare per judet (FEDR+BS) Braila </t>
  </si>
  <si>
    <t>Galati</t>
  </si>
  <si>
    <t>Braila</t>
  </si>
  <si>
    <t xml:space="preserve">
105.738</t>
  </si>
  <si>
    <t xml:space="preserve"> 15:38:46</t>
  </si>
  <si>
    <t xml:space="preserve">Nr. crt. </t>
  </si>
  <si>
    <t>alocare apel (FEDR + BS) euro</t>
  </si>
  <si>
    <t>euro</t>
  </si>
  <si>
    <t>alocare apel (FEDR + BS) lei</t>
  </si>
  <si>
    <t>lei</t>
  </si>
  <si>
    <t>finantare nerambursabila solicitata totala lei</t>
  </si>
  <si>
    <t>% acoperire alocare apel de proiecte</t>
  </si>
  <si>
    <t xml:space="preserve">curs </t>
  </si>
  <si>
    <t>Finantare nerambursabila (ron)</t>
  </si>
  <si>
    <t xml:space="preserve"> 12:06:52</t>
  </si>
  <si>
    <t xml:space="preserve"> 14:42:38</t>
  </si>
  <si>
    <t xml:space="preserve"> 14:51:59</t>
  </si>
  <si>
    <t xml:space="preserve"> 19:39:29</t>
  </si>
  <si>
    <t xml:space="preserve"> 11:57:26</t>
  </si>
  <si>
    <t xml:space="preserve"> 12:12:35</t>
  </si>
  <si>
    <t xml:space="preserve"> 13:52:24</t>
  </si>
  <si>
    <t xml:space="preserve">  14:18:44</t>
  </si>
  <si>
    <t xml:space="preserve"> 14:21:59</t>
  </si>
  <si>
    <t xml:space="preserve"> 15:10:18</t>
  </si>
  <si>
    <t xml:space="preserve"> 15:43:42</t>
  </si>
  <si>
    <t>Situație cereri de finanțare depuse, Acțiunea 2.2 Consolidare la 22.08.2024</t>
  </si>
  <si>
    <t>nr proiecte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</si>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</sst>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h:mm:ss;@"/>
    <numFmt numFmtId="166" formatCode="#,##0.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666666"/>
      </left>
      <right/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666666"/>
      </right>
      <top/>
      <bottom style="thin">
        <color rgb="FF666666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21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5" fillId="0" borderId="10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22" fontId="15" fillId="0" borderId="1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21" fontId="16" fillId="0" borderId="1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4" fontId="16" fillId="0" borderId="11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14" fontId="16" fillId="0" borderId="11" xfId="0" applyNumberFormat="1" applyFont="1" applyBorder="1" applyAlignment="1">
      <alignment horizontal="center" vertical="center" wrapText="1"/>
    </xf>
    <xf numFmtId="21" fontId="16" fillId="0" borderId="11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4" fontId="16" fillId="0" borderId="6" xfId="0" applyNumberFormat="1" applyFont="1" applyBorder="1" applyAlignment="1">
      <alignment horizontal="center" vertical="center" wrapText="1"/>
    </xf>
    <xf numFmtId="21" fontId="16" fillId="0" borderId="6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4" fontId="16" fillId="0" borderId="7" xfId="0" applyNumberFormat="1" applyFont="1" applyBorder="1" applyAlignment="1">
      <alignment horizontal="center" vertical="center" wrapText="1"/>
    </xf>
    <xf numFmtId="21" fontId="16" fillId="0" borderId="7" xfId="0" applyNumberFormat="1" applyFont="1" applyBorder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/>
    </xf>
    <xf numFmtId="21" fontId="15" fillId="0" borderId="4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14" fontId="16" fillId="0" borderId="8" xfId="0" applyNumberFormat="1" applyFont="1" applyBorder="1" applyAlignment="1">
      <alignment horizontal="center" vertical="center" wrapText="1"/>
    </xf>
    <xf numFmtId="21" fontId="15" fillId="0" borderId="5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4" fontId="16" fillId="0" borderId="0" xfId="0" applyNumberFormat="1" applyFont="1" applyAlignment="1">
      <alignment horizontal="center" vertical="center" wrapText="1"/>
    </xf>
    <xf numFmtId="3" fontId="15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4" fontId="14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4"/>
  <sheetViews>
    <sheetView tabSelected="1" zoomScale="85" zoomScaleNormal="85" workbookViewId="0">
      <pane ySplit="4" topLeftCell="A62" activePane="bottomLeft" state="frozen"/>
      <selection pane="bottomLeft" activeCell="J9" sqref="J9"/>
    </sheetView>
  </sheetViews>
  <sheetFormatPr defaultRowHeight="14.4" x14ac:dyDescent="0.3"/>
  <cols>
    <col min="2" max="2" width="12.33203125" style="1" customWidth="1"/>
    <col min="3" max="3" width="48.5546875" style="1" customWidth="1"/>
    <col min="4" max="4" width="18.109375" style="1" customWidth="1"/>
    <col min="5" max="5" width="18.109375" style="4" customWidth="1"/>
    <col min="6" max="6" width="21.33203125" style="1" customWidth="1"/>
    <col min="7" max="7" width="18.109375" style="1" customWidth="1"/>
    <col min="8" max="8" width="20.44140625" style="1" customWidth="1"/>
    <col min="9" max="9" width="27.5546875" style="1" customWidth="1"/>
    <col min="10" max="10" width="21.88671875" style="1" customWidth="1"/>
    <col min="11" max="11" width="12.88671875" customWidth="1"/>
  </cols>
  <sheetData>
    <row r="1" spans="1:11" ht="18" customHeight="1" x14ac:dyDescent="0.3">
      <c r="C1" s="96" t="s">
        <v>55</v>
      </c>
      <c r="D1" s="96"/>
      <c r="E1" s="96"/>
      <c r="F1" s="96"/>
      <c r="G1" s="96"/>
    </row>
    <row r="2" spans="1:11" ht="15.75" customHeight="1" x14ac:dyDescent="0.3">
      <c r="C2" s="96" t="s">
        <v>15</v>
      </c>
      <c r="D2" s="96"/>
      <c r="E2" s="96"/>
      <c r="F2" s="11"/>
      <c r="G2" s="11"/>
      <c r="I2" s="9"/>
    </row>
    <row r="3" spans="1:11" ht="28.95" customHeight="1" x14ac:dyDescent="0.3">
      <c r="C3" s="10"/>
      <c r="D3" s="10"/>
      <c r="E3" s="17"/>
    </row>
    <row r="4" spans="1:11" s="3" customFormat="1" ht="30" customHeight="1" x14ac:dyDescent="0.3">
      <c r="A4" s="98" t="s">
        <v>35</v>
      </c>
      <c r="B4" s="99" t="s">
        <v>5</v>
      </c>
      <c r="C4" s="99" t="s">
        <v>0</v>
      </c>
      <c r="D4" s="99" t="s">
        <v>1</v>
      </c>
      <c r="E4" s="100" t="s">
        <v>3</v>
      </c>
      <c r="F4" s="99" t="s">
        <v>4</v>
      </c>
      <c r="G4" s="99" t="s">
        <v>2</v>
      </c>
      <c r="H4" s="99" t="s">
        <v>6</v>
      </c>
      <c r="I4" s="99" t="s">
        <v>43</v>
      </c>
      <c r="J4" s="30"/>
      <c r="K4" s="28"/>
    </row>
    <row r="5" spans="1:11" s="2" customFormat="1" ht="30.6" customHeight="1" x14ac:dyDescent="0.3">
      <c r="A5" s="31">
        <v>1</v>
      </c>
      <c r="B5" s="32" t="s">
        <v>16</v>
      </c>
      <c r="C5" s="32" t="s">
        <v>17</v>
      </c>
      <c r="D5" s="33" t="s">
        <v>14</v>
      </c>
      <c r="E5" s="34">
        <v>45345</v>
      </c>
      <c r="F5" s="35">
        <v>0.64120370370370372</v>
      </c>
      <c r="G5" s="36">
        <v>320180</v>
      </c>
      <c r="H5" s="38" t="s">
        <v>8</v>
      </c>
      <c r="I5" s="39">
        <v>0</v>
      </c>
      <c r="J5" s="40" t="s">
        <v>22</v>
      </c>
      <c r="K5" s="6"/>
    </row>
    <row r="6" spans="1:11" s="29" customFormat="1" ht="41.4" customHeight="1" x14ac:dyDescent="0.3">
      <c r="A6" s="31">
        <v>2</v>
      </c>
      <c r="B6" s="32" t="s">
        <v>16</v>
      </c>
      <c r="C6" s="32" t="s">
        <v>17</v>
      </c>
      <c r="D6" s="33" t="s">
        <v>19</v>
      </c>
      <c r="E6" s="34">
        <v>45364</v>
      </c>
      <c r="F6" s="35" t="s">
        <v>18</v>
      </c>
      <c r="G6" s="32">
        <v>321120</v>
      </c>
      <c r="H6" s="38" t="s">
        <v>8</v>
      </c>
      <c r="I6" s="39">
        <v>13524101.470000001</v>
      </c>
      <c r="J6" s="40"/>
      <c r="K6" s="6"/>
    </row>
    <row r="7" spans="1:11" s="2" customFormat="1" ht="41.4" customHeight="1" x14ac:dyDescent="0.3">
      <c r="A7" s="31">
        <v>3</v>
      </c>
      <c r="B7" s="32" t="s">
        <v>16</v>
      </c>
      <c r="C7" s="32" t="s">
        <v>17</v>
      </c>
      <c r="D7" s="41">
        <v>25118</v>
      </c>
      <c r="E7" s="34">
        <v>45376</v>
      </c>
      <c r="F7" s="35">
        <v>0.56180555555555556</v>
      </c>
      <c r="G7" s="32">
        <v>321101</v>
      </c>
      <c r="H7" s="38" t="s">
        <v>8</v>
      </c>
      <c r="I7" s="39">
        <v>0</v>
      </c>
      <c r="J7" s="40" t="s">
        <v>22</v>
      </c>
      <c r="K7" s="6"/>
    </row>
    <row r="8" spans="1:11" s="2" customFormat="1" ht="41.4" customHeight="1" x14ac:dyDescent="0.3">
      <c r="A8" s="31">
        <v>4</v>
      </c>
      <c r="B8" s="32" t="s">
        <v>16</v>
      </c>
      <c r="C8" s="32" t="s">
        <v>17</v>
      </c>
      <c r="D8" s="41">
        <v>46469</v>
      </c>
      <c r="E8" s="34">
        <v>45439</v>
      </c>
      <c r="F8" s="42" t="s">
        <v>21</v>
      </c>
      <c r="G8" s="36" t="s">
        <v>20</v>
      </c>
      <c r="H8" s="38" t="s">
        <v>8</v>
      </c>
      <c r="I8" s="39">
        <v>31646046.940000001</v>
      </c>
      <c r="J8" s="40"/>
      <c r="K8" s="6"/>
    </row>
    <row r="9" spans="1:11" s="2" customFormat="1" ht="41.4" customHeight="1" x14ac:dyDescent="0.3">
      <c r="A9" s="31">
        <v>5</v>
      </c>
      <c r="B9" s="32" t="s">
        <v>16</v>
      </c>
      <c r="C9" s="32" t="s">
        <v>17</v>
      </c>
      <c r="D9" s="41">
        <v>78246</v>
      </c>
      <c r="E9" s="34">
        <v>45490</v>
      </c>
      <c r="F9" s="35">
        <v>0.84524305555555557</v>
      </c>
      <c r="G9" s="37">
        <v>329042</v>
      </c>
      <c r="H9" s="43" t="s">
        <v>8</v>
      </c>
      <c r="I9" s="44">
        <v>5106777.46</v>
      </c>
      <c r="J9" s="40"/>
      <c r="K9" s="6"/>
    </row>
    <row r="10" spans="1:11" s="2" customFormat="1" ht="41.4" customHeight="1" x14ac:dyDescent="0.3">
      <c r="A10" s="31">
        <v>6</v>
      </c>
      <c r="B10" s="32" t="s">
        <v>16</v>
      </c>
      <c r="C10" s="32" t="s">
        <v>17</v>
      </c>
      <c r="D10" s="41">
        <v>91839</v>
      </c>
      <c r="E10" s="34">
        <v>45506</v>
      </c>
      <c r="F10" s="35">
        <v>0.55084490740740744</v>
      </c>
      <c r="G10" s="37">
        <v>331130</v>
      </c>
      <c r="H10" s="43" t="s">
        <v>24</v>
      </c>
      <c r="I10" s="44">
        <v>20886956.870000001</v>
      </c>
      <c r="J10" s="40"/>
      <c r="K10" s="6"/>
    </row>
    <row r="11" spans="1:11" s="2" customFormat="1" ht="41.4" customHeight="1" x14ac:dyDescent="0.3">
      <c r="A11" s="31">
        <v>7</v>
      </c>
      <c r="B11" s="32" t="s">
        <v>16</v>
      </c>
      <c r="C11" s="32" t="s">
        <v>17</v>
      </c>
      <c r="D11" s="45">
        <v>97683</v>
      </c>
      <c r="E11" s="34">
        <v>45513</v>
      </c>
      <c r="F11" s="35">
        <v>0.57578703703703704</v>
      </c>
      <c r="G11" s="37">
        <v>332178</v>
      </c>
      <c r="H11" s="46" t="s">
        <v>24</v>
      </c>
      <c r="I11" s="47">
        <v>9233418.3300000001</v>
      </c>
      <c r="J11" s="40"/>
      <c r="K11" s="6"/>
    </row>
    <row r="12" spans="1:11" s="2" customFormat="1" ht="41.4" customHeight="1" x14ac:dyDescent="0.3">
      <c r="A12" s="31">
        <v>8</v>
      </c>
      <c r="B12" s="32" t="s">
        <v>16</v>
      </c>
      <c r="C12" s="32" t="s">
        <v>17</v>
      </c>
      <c r="D12" s="41">
        <v>100729</v>
      </c>
      <c r="E12" s="34">
        <v>45518</v>
      </c>
      <c r="F12" s="42" t="s">
        <v>25</v>
      </c>
      <c r="G12" s="37">
        <v>327804</v>
      </c>
      <c r="H12" s="43" t="s">
        <v>23</v>
      </c>
      <c r="I12" s="44">
        <v>3675366.52</v>
      </c>
      <c r="J12" s="40"/>
      <c r="K12" s="6"/>
    </row>
    <row r="13" spans="1:11" s="2" customFormat="1" ht="41.4" customHeight="1" x14ac:dyDescent="0.3">
      <c r="A13" s="31">
        <v>9</v>
      </c>
      <c r="B13" s="32" t="s">
        <v>16</v>
      </c>
      <c r="C13" s="32" t="s">
        <v>17</v>
      </c>
      <c r="D13" s="48">
        <v>101042</v>
      </c>
      <c r="E13" s="34">
        <v>45518</v>
      </c>
      <c r="F13" s="35">
        <v>0.51819444444444451</v>
      </c>
      <c r="G13" s="37">
        <v>321152</v>
      </c>
      <c r="H13" s="43" t="s">
        <v>31</v>
      </c>
      <c r="I13" s="44">
        <v>8669455.3200000003</v>
      </c>
      <c r="J13" s="40"/>
      <c r="K13" s="6"/>
    </row>
    <row r="14" spans="1:11" s="2" customFormat="1" ht="41.4" customHeight="1" x14ac:dyDescent="0.3">
      <c r="A14" s="31">
        <v>10</v>
      </c>
      <c r="B14" s="32" t="s">
        <v>16</v>
      </c>
      <c r="C14" s="32" t="s">
        <v>17</v>
      </c>
      <c r="D14" s="41">
        <v>101598</v>
      </c>
      <c r="E14" s="34">
        <v>45518</v>
      </c>
      <c r="F14" s="35">
        <v>0.65159722222222227</v>
      </c>
      <c r="G14" s="37">
        <v>322008</v>
      </c>
      <c r="H14" s="43" t="s">
        <v>23</v>
      </c>
      <c r="I14" s="44">
        <v>41986169.200000003</v>
      </c>
      <c r="J14" s="40"/>
      <c r="K14" s="6"/>
    </row>
    <row r="15" spans="1:11" s="2" customFormat="1" ht="41.4" customHeight="1" x14ac:dyDescent="0.3">
      <c r="A15" s="31">
        <v>11</v>
      </c>
      <c r="B15" s="32" t="s">
        <v>16</v>
      </c>
      <c r="C15" s="32" t="s">
        <v>17</v>
      </c>
      <c r="D15" s="49">
        <v>101616</v>
      </c>
      <c r="E15" s="34">
        <v>45518</v>
      </c>
      <c r="F15" s="42" t="s">
        <v>34</v>
      </c>
      <c r="G15" s="37">
        <v>330816</v>
      </c>
      <c r="H15" s="43" t="s">
        <v>23</v>
      </c>
      <c r="I15" s="44">
        <v>32784235.460000001</v>
      </c>
      <c r="J15" s="40"/>
      <c r="K15" s="6"/>
    </row>
    <row r="16" spans="1:11" s="2" customFormat="1" ht="41.4" customHeight="1" x14ac:dyDescent="0.3">
      <c r="A16" s="31">
        <v>12</v>
      </c>
      <c r="B16" s="32" t="s">
        <v>16</v>
      </c>
      <c r="C16" s="32" t="s">
        <v>17</v>
      </c>
      <c r="D16" s="41">
        <v>103379</v>
      </c>
      <c r="E16" s="34">
        <v>45523.656030092592</v>
      </c>
      <c r="F16" s="35" t="s">
        <v>28</v>
      </c>
      <c r="G16" s="37">
        <v>332807</v>
      </c>
      <c r="H16" s="43" t="s">
        <v>24</v>
      </c>
      <c r="I16" s="44">
        <v>8576849.4299999997</v>
      </c>
      <c r="J16" s="40"/>
      <c r="K16" s="6"/>
    </row>
    <row r="17" spans="1:11" s="2" customFormat="1" ht="41.4" customHeight="1" x14ac:dyDescent="0.3">
      <c r="A17" s="31">
        <v>13</v>
      </c>
      <c r="B17" s="32" t="s">
        <v>16</v>
      </c>
      <c r="C17" s="32" t="s">
        <v>17</v>
      </c>
      <c r="D17" s="41">
        <v>103632</v>
      </c>
      <c r="E17" s="34">
        <v>45523</v>
      </c>
      <c r="F17" s="35">
        <v>0.70078703703703704</v>
      </c>
      <c r="G17" s="37">
        <v>323063</v>
      </c>
      <c r="H17" s="43" t="s">
        <v>23</v>
      </c>
      <c r="I17" s="44">
        <v>3038294.17</v>
      </c>
      <c r="J17" s="40"/>
      <c r="K17" s="6"/>
    </row>
    <row r="18" spans="1:11" s="2" customFormat="1" ht="41.4" customHeight="1" x14ac:dyDescent="0.3">
      <c r="A18" s="31">
        <v>21</v>
      </c>
      <c r="B18" s="32" t="s">
        <v>16</v>
      </c>
      <c r="C18" s="32" t="s">
        <v>17</v>
      </c>
      <c r="D18" s="41">
        <v>104151</v>
      </c>
      <c r="E18" s="34">
        <v>45524</v>
      </c>
      <c r="F18" s="35" t="s">
        <v>44</v>
      </c>
      <c r="G18" s="37">
        <v>331833</v>
      </c>
      <c r="H18" s="43" t="s">
        <v>8</v>
      </c>
      <c r="I18" s="44">
        <v>48730447.380000003</v>
      </c>
      <c r="J18" s="40"/>
      <c r="K18" s="6"/>
    </row>
    <row r="19" spans="1:11" s="2" customFormat="1" ht="41.4" customHeight="1" x14ac:dyDescent="0.3">
      <c r="A19" s="31">
        <v>23</v>
      </c>
      <c r="B19" s="32" t="s">
        <v>16</v>
      </c>
      <c r="C19" s="32" t="s">
        <v>17</v>
      </c>
      <c r="D19" s="50">
        <v>104232</v>
      </c>
      <c r="E19" s="51">
        <v>45524.5378472222</v>
      </c>
      <c r="F19" s="52">
        <v>0.53784722222222225</v>
      </c>
      <c r="G19" s="37">
        <v>330906</v>
      </c>
      <c r="H19" s="43" t="s">
        <v>31</v>
      </c>
      <c r="I19" s="44">
        <v>32093156.469999999</v>
      </c>
      <c r="J19" s="40"/>
      <c r="K19" s="6"/>
    </row>
    <row r="20" spans="1:11" s="2" customFormat="1" ht="41.4" customHeight="1" x14ac:dyDescent="0.3">
      <c r="A20" s="31">
        <v>14</v>
      </c>
      <c r="B20" s="53" t="s">
        <v>16</v>
      </c>
      <c r="C20" s="53" t="s">
        <v>17</v>
      </c>
      <c r="D20" s="54">
        <v>104364</v>
      </c>
      <c r="E20" s="51">
        <v>45524.589467592603</v>
      </c>
      <c r="F20" s="52">
        <v>0.58946759259259263</v>
      </c>
      <c r="G20" s="37">
        <v>321262</v>
      </c>
      <c r="H20" s="55" t="s">
        <v>31</v>
      </c>
      <c r="I20" s="56">
        <v>16044721.939999999</v>
      </c>
      <c r="J20" s="40"/>
      <c r="K20" s="6"/>
    </row>
    <row r="21" spans="1:11" s="2" customFormat="1" ht="41.4" customHeight="1" x14ac:dyDescent="0.3">
      <c r="A21" s="31">
        <v>15</v>
      </c>
      <c r="B21" s="32" t="s">
        <v>16</v>
      </c>
      <c r="C21" s="32" t="s">
        <v>17</v>
      </c>
      <c r="D21" s="57">
        <v>104379</v>
      </c>
      <c r="E21" s="51">
        <v>45524.594722222202</v>
      </c>
      <c r="F21" s="52">
        <v>0.59472222222222226</v>
      </c>
      <c r="G21" s="37">
        <v>332489</v>
      </c>
      <c r="H21" s="58" t="s">
        <v>8</v>
      </c>
      <c r="I21" s="59">
        <v>10622872.42</v>
      </c>
      <c r="J21" s="40"/>
      <c r="K21" s="6"/>
    </row>
    <row r="22" spans="1:11" s="2" customFormat="1" ht="41.4" customHeight="1" x14ac:dyDescent="0.3">
      <c r="A22" s="31">
        <v>16</v>
      </c>
      <c r="B22" s="32" t="s">
        <v>16</v>
      </c>
      <c r="C22" s="32" t="s">
        <v>17</v>
      </c>
      <c r="D22" s="57">
        <v>104415</v>
      </c>
      <c r="E22" s="51">
        <v>45524.603958333297</v>
      </c>
      <c r="F22" s="52">
        <v>0.60395833333333326</v>
      </c>
      <c r="G22" s="37">
        <v>320752</v>
      </c>
      <c r="H22" s="58" t="s">
        <v>32</v>
      </c>
      <c r="I22" s="59">
        <v>46703711.939999998</v>
      </c>
      <c r="J22" s="40"/>
      <c r="K22" s="6"/>
    </row>
    <row r="23" spans="1:11" s="2" customFormat="1" ht="41.4" customHeight="1" x14ac:dyDescent="0.3">
      <c r="A23" s="31">
        <v>17</v>
      </c>
      <c r="B23" s="32" t="s">
        <v>16</v>
      </c>
      <c r="C23" s="32" t="s">
        <v>17</v>
      </c>
      <c r="D23" s="57">
        <v>104438</v>
      </c>
      <c r="E23" s="51">
        <v>45524.612939814797</v>
      </c>
      <c r="F23" s="52" t="s">
        <v>45</v>
      </c>
      <c r="G23" s="37">
        <v>332710</v>
      </c>
      <c r="H23" s="58" t="s">
        <v>31</v>
      </c>
      <c r="I23" s="59">
        <v>11481311.699999999</v>
      </c>
      <c r="J23" s="40"/>
      <c r="K23" s="6"/>
    </row>
    <row r="24" spans="1:11" s="2" customFormat="1" ht="41.4" customHeight="1" x14ac:dyDescent="0.3">
      <c r="A24" s="31">
        <v>18</v>
      </c>
      <c r="B24" s="32" t="s">
        <v>16</v>
      </c>
      <c r="C24" s="32" t="s">
        <v>17</v>
      </c>
      <c r="D24" s="60">
        <v>104456</v>
      </c>
      <c r="E24" s="61">
        <v>45524.6194328704</v>
      </c>
      <c r="F24" s="62" t="s">
        <v>46</v>
      </c>
      <c r="G24" s="63">
        <v>332380</v>
      </c>
      <c r="H24" s="60" t="s">
        <v>24</v>
      </c>
      <c r="I24" s="59">
        <v>11324181.310000001</v>
      </c>
      <c r="J24" s="40"/>
      <c r="K24" s="6"/>
    </row>
    <row r="25" spans="1:11" s="2" customFormat="1" ht="41.4" customHeight="1" x14ac:dyDescent="0.3">
      <c r="A25" s="31">
        <v>19</v>
      </c>
      <c r="B25" s="32" t="s">
        <v>16</v>
      </c>
      <c r="C25" s="32" t="s">
        <v>17</v>
      </c>
      <c r="D25" s="60">
        <v>104643</v>
      </c>
      <c r="E25" s="64">
        <v>45524.666967592602</v>
      </c>
      <c r="F25" s="65">
        <v>0.66696759259259253</v>
      </c>
      <c r="G25" s="60">
        <v>324955</v>
      </c>
      <c r="H25" s="60" t="s">
        <v>31</v>
      </c>
      <c r="I25" s="59">
        <v>12400515.57</v>
      </c>
      <c r="J25" s="40"/>
      <c r="K25" s="6"/>
    </row>
    <row r="26" spans="1:11" s="2" customFormat="1" ht="41.4" customHeight="1" x14ac:dyDescent="0.3">
      <c r="A26" s="31">
        <v>20</v>
      </c>
      <c r="B26" s="32" t="s">
        <v>16</v>
      </c>
      <c r="C26" s="32" t="s">
        <v>17</v>
      </c>
      <c r="D26" s="60">
        <v>104781</v>
      </c>
      <c r="E26" s="64">
        <v>45524.704143518502</v>
      </c>
      <c r="F26" s="65">
        <v>0.70414351851851853</v>
      </c>
      <c r="G26" s="60">
        <v>331094</v>
      </c>
      <c r="H26" s="60" t="s">
        <v>31</v>
      </c>
      <c r="I26" s="59">
        <v>11526069.35</v>
      </c>
      <c r="J26" s="40"/>
      <c r="K26" s="6"/>
    </row>
    <row r="27" spans="1:11" s="2" customFormat="1" ht="41.4" customHeight="1" x14ac:dyDescent="0.3">
      <c r="A27" s="31">
        <v>22</v>
      </c>
      <c r="B27" s="32" t="s">
        <v>16</v>
      </c>
      <c r="C27" s="32" t="s">
        <v>17</v>
      </c>
      <c r="D27" s="60">
        <v>104807</v>
      </c>
      <c r="E27" s="64">
        <v>45524.715949074103</v>
      </c>
      <c r="F27" s="65">
        <v>0.71594907407407404</v>
      </c>
      <c r="G27" s="60">
        <v>331006</v>
      </c>
      <c r="H27" s="60" t="s">
        <v>31</v>
      </c>
      <c r="I27" s="59">
        <v>4643406.53</v>
      </c>
      <c r="J27" s="40"/>
      <c r="K27" s="6"/>
    </row>
    <row r="28" spans="1:11" s="2" customFormat="1" ht="41.4" customHeight="1" x14ac:dyDescent="0.3">
      <c r="A28" s="31">
        <v>24</v>
      </c>
      <c r="B28" s="32" t="s">
        <v>16</v>
      </c>
      <c r="C28" s="32" t="s">
        <v>17</v>
      </c>
      <c r="D28" s="60">
        <v>104905</v>
      </c>
      <c r="E28" s="64">
        <v>45524.819085648101</v>
      </c>
      <c r="F28" s="65" t="s">
        <v>47</v>
      </c>
      <c r="G28" s="60">
        <v>321023</v>
      </c>
      <c r="H28" s="60" t="s">
        <v>31</v>
      </c>
      <c r="I28" s="59">
        <v>9267399</v>
      </c>
      <c r="J28" s="40"/>
      <c r="K28" s="6"/>
    </row>
    <row r="29" spans="1:11" s="2" customFormat="1" ht="41.4" customHeight="1" x14ac:dyDescent="0.3">
      <c r="A29" s="31">
        <v>25</v>
      </c>
      <c r="B29" s="32" t="s">
        <v>16</v>
      </c>
      <c r="C29" s="32" t="s">
        <v>17</v>
      </c>
      <c r="D29" s="60">
        <v>104983</v>
      </c>
      <c r="E29" s="64">
        <v>45525.3674537037</v>
      </c>
      <c r="F29" s="65">
        <v>0.36745370370370373</v>
      </c>
      <c r="G29" s="60">
        <v>333176</v>
      </c>
      <c r="H29" s="60" t="s">
        <v>32</v>
      </c>
      <c r="I29" s="59">
        <v>5680592.4900000002</v>
      </c>
      <c r="J29" s="40"/>
      <c r="K29" s="6"/>
    </row>
    <row r="30" spans="1:11" s="2" customFormat="1" ht="41.4" customHeight="1" x14ac:dyDescent="0.3">
      <c r="A30" s="31">
        <v>26</v>
      </c>
      <c r="B30" s="32" t="s">
        <v>16</v>
      </c>
      <c r="C30" s="32" t="s">
        <v>17</v>
      </c>
      <c r="D30" s="60">
        <v>105142</v>
      </c>
      <c r="E30" s="64">
        <v>45525.441805555602</v>
      </c>
      <c r="F30" s="65">
        <v>0.44180555555555556</v>
      </c>
      <c r="G30" s="60">
        <v>329523</v>
      </c>
      <c r="H30" s="60" t="s">
        <v>23</v>
      </c>
      <c r="I30" s="59">
        <v>17234847.899999999</v>
      </c>
      <c r="J30" s="40"/>
      <c r="K30" s="6"/>
    </row>
    <row r="31" spans="1:11" s="2" customFormat="1" ht="41.4" customHeight="1" x14ac:dyDescent="0.3">
      <c r="A31" s="31">
        <v>27</v>
      </c>
      <c r="B31" s="32" t="s">
        <v>16</v>
      </c>
      <c r="C31" s="32" t="s">
        <v>17</v>
      </c>
      <c r="D31" s="60">
        <v>105230</v>
      </c>
      <c r="E31" s="64">
        <v>45525.476817129602</v>
      </c>
      <c r="F31" s="65">
        <v>0.47681712962962958</v>
      </c>
      <c r="G31" s="60">
        <v>321107</v>
      </c>
      <c r="H31" s="60" t="s">
        <v>31</v>
      </c>
      <c r="I31" s="59">
        <v>11751400.529999999</v>
      </c>
      <c r="J31" s="40"/>
      <c r="K31" s="6"/>
    </row>
    <row r="32" spans="1:11" s="2" customFormat="1" ht="41.4" customHeight="1" x14ac:dyDescent="0.3">
      <c r="A32" s="31">
        <v>28</v>
      </c>
      <c r="B32" s="32" t="s">
        <v>16</v>
      </c>
      <c r="C32" s="32" t="s">
        <v>17</v>
      </c>
      <c r="D32" s="60">
        <v>105284</v>
      </c>
      <c r="E32" s="64">
        <v>45525.498217592598</v>
      </c>
      <c r="F32" s="65" t="s">
        <v>48</v>
      </c>
      <c r="G32" s="60">
        <v>332826</v>
      </c>
      <c r="H32" s="60" t="s">
        <v>23</v>
      </c>
      <c r="I32" s="59">
        <v>15064887.470000001</v>
      </c>
      <c r="J32" s="40"/>
      <c r="K32" s="6"/>
    </row>
    <row r="33" spans="1:11" s="2" customFormat="1" ht="41.4" customHeight="1" x14ac:dyDescent="0.3">
      <c r="A33" s="31">
        <v>29</v>
      </c>
      <c r="B33" s="32" t="s">
        <v>16</v>
      </c>
      <c r="C33" s="32" t="s">
        <v>17</v>
      </c>
      <c r="D33" s="66">
        <v>105296</v>
      </c>
      <c r="E33" s="67">
        <v>45525.503784722197</v>
      </c>
      <c r="F33" s="68">
        <v>0.50378472222222226</v>
      </c>
      <c r="G33" s="66">
        <v>332813</v>
      </c>
      <c r="H33" s="66" t="s">
        <v>24</v>
      </c>
      <c r="I33" s="69">
        <v>5133325.42</v>
      </c>
      <c r="J33" s="40"/>
      <c r="K33" s="6"/>
    </row>
    <row r="34" spans="1:11" s="2" customFormat="1" ht="41.4" customHeight="1" x14ac:dyDescent="0.3">
      <c r="A34" s="31">
        <v>30</v>
      </c>
      <c r="B34" s="32" t="s">
        <v>16</v>
      </c>
      <c r="C34" s="32" t="s">
        <v>17</v>
      </c>
      <c r="D34" s="70">
        <v>105312</v>
      </c>
      <c r="E34" s="67">
        <v>45525.503784722197</v>
      </c>
      <c r="F34" s="71" t="s">
        <v>49</v>
      </c>
      <c r="G34" s="37">
        <v>333270</v>
      </c>
      <c r="H34" s="37" t="s">
        <v>23</v>
      </c>
      <c r="I34" s="44">
        <v>19562111.699999999</v>
      </c>
      <c r="J34" s="40"/>
      <c r="K34" s="6"/>
    </row>
    <row r="35" spans="1:11" s="2" customFormat="1" ht="41.4" customHeight="1" x14ac:dyDescent="0.3">
      <c r="A35" s="31">
        <v>31</v>
      </c>
      <c r="B35" s="32" t="s">
        <v>16</v>
      </c>
      <c r="C35" s="32" t="s">
        <v>17</v>
      </c>
      <c r="D35" s="31">
        <v>105348</v>
      </c>
      <c r="E35" s="67">
        <v>45525.503784722197</v>
      </c>
      <c r="F35" s="71">
        <v>0.52056712962962959</v>
      </c>
      <c r="G35" s="37">
        <v>333355</v>
      </c>
      <c r="H35" s="37" t="s">
        <v>23</v>
      </c>
      <c r="I35" s="44">
        <v>19057302</v>
      </c>
      <c r="J35" s="40"/>
      <c r="K35" s="6"/>
    </row>
    <row r="36" spans="1:11" s="2" customFormat="1" ht="41.4" customHeight="1" x14ac:dyDescent="0.3">
      <c r="A36" s="31">
        <v>32</v>
      </c>
      <c r="B36" s="32" t="s">
        <v>16</v>
      </c>
      <c r="C36" s="72" t="s">
        <v>17</v>
      </c>
      <c r="D36" s="73">
        <v>105394</v>
      </c>
      <c r="E36" s="67">
        <v>45525.503784722197</v>
      </c>
      <c r="F36" s="74">
        <v>0.53615740740740747</v>
      </c>
      <c r="G36" s="37">
        <v>329544</v>
      </c>
      <c r="H36" s="37" t="s">
        <v>31</v>
      </c>
      <c r="I36" s="44">
        <v>29891254.510000002</v>
      </c>
      <c r="J36" s="40"/>
      <c r="K36" s="6"/>
    </row>
    <row r="37" spans="1:11" s="1" customFormat="1" ht="41.4" customHeight="1" x14ac:dyDescent="0.3">
      <c r="A37" s="31">
        <v>33</v>
      </c>
      <c r="B37" s="32" t="s">
        <v>16</v>
      </c>
      <c r="C37" s="32" t="s">
        <v>17</v>
      </c>
      <c r="D37" s="75">
        <v>105540</v>
      </c>
      <c r="E37" s="51">
        <v>45525.503784722197</v>
      </c>
      <c r="F37" s="35">
        <v>0.57775462962962965</v>
      </c>
      <c r="G37" s="37">
        <v>329521</v>
      </c>
      <c r="H37" s="37" t="s">
        <v>23</v>
      </c>
      <c r="I37" s="44">
        <v>21056610.809999999</v>
      </c>
      <c r="J37" s="40"/>
      <c r="K37" s="5"/>
    </row>
    <row r="38" spans="1:11" s="2" customFormat="1" ht="41.4" customHeight="1" x14ac:dyDescent="0.3">
      <c r="A38" s="31">
        <v>34</v>
      </c>
      <c r="B38" s="32" t="s">
        <v>16</v>
      </c>
      <c r="C38" s="32" t="s">
        <v>17</v>
      </c>
      <c r="D38" s="32">
        <v>105543</v>
      </c>
      <c r="E38" s="51">
        <v>45525.503784722197</v>
      </c>
      <c r="F38" s="35" t="s">
        <v>50</v>
      </c>
      <c r="G38" s="37">
        <v>332743</v>
      </c>
      <c r="H38" s="37" t="s">
        <v>24</v>
      </c>
      <c r="I38" s="44">
        <v>48725114.350000001</v>
      </c>
      <c r="J38" s="40"/>
      <c r="K38" s="6"/>
    </row>
    <row r="39" spans="1:11" s="2" customFormat="1" ht="41.4" customHeight="1" x14ac:dyDescent="0.3">
      <c r="A39" s="31">
        <v>35</v>
      </c>
      <c r="B39" s="32" t="s">
        <v>16</v>
      </c>
      <c r="C39" s="32" t="s">
        <v>17</v>
      </c>
      <c r="D39" s="32">
        <v>105586</v>
      </c>
      <c r="E39" s="51">
        <v>45525.503784722197</v>
      </c>
      <c r="F39" s="35">
        <v>0.58721064814814816</v>
      </c>
      <c r="G39" s="37">
        <v>332168</v>
      </c>
      <c r="H39" s="37" t="s">
        <v>8</v>
      </c>
      <c r="I39" s="44">
        <v>2271157.84</v>
      </c>
      <c r="J39" s="40"/>
      <c r="K39" s="6"/>
    </row>
    <row r="40" spans="1:11" s="2" customFormat="1" ht="41.4" customHeight="1" x14ac:dyDescent="0.3">
      <c r="A40" s="31">
        <v>36</v>
      </c>
      <c r="B40" s="32" t="s">
        <v>16</v>
      </c>
      <c r="C40" s="32" t="s">
        <v>17</v>
      </c>
      <c r="D40" s="32">
        <v>105586</v>
      </c>
      <c r="E40" s="51">
        <v>45525.503784722197</v>
      </c>
      <c r="F40" s="35" t="s">
        <v>51</v>
      </c>
      <c r="G40" s="37">
        <v>332206</v>
      </c>
      <c r="H40" s="37" t="s">
        <v>8</v>
      </c>
      <c r="I40" s="44">
        <v>8646566.3599999994</v>
      </c>
      <c r="J40" s="40"/>
      <c r="K40" s="6"/>
    </row>
    <row r="41" spans="1:11" s="2" customFormat="1" ht="41.4" customHeight="1" x14ac:dyDescent="0.3">
      <c r="A41" s="31">
        <v>37</v>
      </c>
      <c r="B41" s="32" t="s">
        <v>16</v>
      </c>
      <c r="C41" s="53" t="s">
        <v>17</v>
      </c>
      <c r="D41" s="76">
        <v>105613</v>
      </c>
      <c r="E41" s="77">
        <v>45525.503784722197</v>
      </c>
      <c r="F41" s="78" t="s">
        <v>52</v>
      </c>
      <c r="G41" s="37">
        <v>332515</v>
      </c>
      <c r="H41" s="37" t="s">
        <v>24</v>
      </c>
      <c r="I41" s="79">
        <v>19218466.18</v>
      </c>
      <c r="J41" s="80"/>
      <c r="K41" s="6"/>
    </row>
    <row r="42" spans="1:11" s="2" customFormat="1" ht="41.4" customHeight="1" x14ac:dyDescent="0.3">
      <c r="A42" s="31">
        <v>38</v>
      </c>
      <c r="B42" s="32" t="s">
        <v>16</v>
      </c>
      <c r="C42" s="32" t="s">
        <v>17</v>
      </c>
      <c r="D42" s="75">
        <v>105654</v>
      </c>
      <c r="E42" s="67">
        <v>45525.503784722197</v>
      </c>
      <c r="F42" s="35">
        <v>0.60707175925925927</v>
      </c>
      <c r="G42" s="37">
        <v>332882</v>
      </c>
      <c r="H42" s="37" t="s">
        <v>23</v>
      </c>
      <c r="I42" s="79">
        <v>6962136.2300000004</v>
      </c>
      <c r="J42" s="80"/>
      <c r="K42" s="6"/>
    </row>
    <row r="43" spans="1:11" s="2" customFormat="1" ht="41.4" customHeight="1" x14ac:dyDescent="0.3">
      <c r="A43" s="31">
        <v>39</v>
      </c>
      <c r="B43" s="32" t="s">
        <v>16</v>
      </c>
      <c r="C43" s="32" t="s">
        <v>17</v>
      </c>
      <c r="D43" s="75">
        <v>105675</v>
      </c>
      <c r="E43" s="67">
        <v>45525.503784722197</v>
      </c>
      <c r="F43" s="35">
        <v>0.61237268518518517</v>
      </c>
      <c r="G43" s="37">
        <v>330499</v>
      </c>
      <c r="H43" s="37" t="s">
        <v>24</v>
      </c>
      <c r="I43" s="79">
        <v>10892980.42</v>
      </c>
      <c r="J43" s="80"/>
      <c r="K43" s="6"/>
    </row>
    <row r="44" spans="1:11" s="2" customFormat="1" ht="41.4" customHeight="1" x14ac:dyDescent="0.3">
      <c r="A44" s="31">
        <v>40</v>
      </c>
      <c r="B44" s="32" t="s">
        <v>16</v>
      </c>
      <c r="C44" s="32" t="s">
        <v>17</v>
      </c>
      <c r="D44" s="32" t="s">
        <v>33</v>
      </c>
      <c r="E44" s="67">
        <v>45525.503784722197</v>
      </c>
      <c r="F44" s="35">
        <v>0.62649305555555557</v>
      </c>
      <c r="G44" s="37">
        <v>331181</v>
      </c>
      <c r="H44" s="37" t="s">
        <v>32</v>
      </c>
      <c r="I44" s="79">
        <v>4609392.38</v>
      </c>
      <c r="J44" s="80"/>
      <c r="K44" s="6"/>
    </row>
    <row r="45" spans="1:11" s="2" customFormat="1" ht="41.4" customHeight="1" x14ac:dyDescent="0.3">
      <c r="A45" s="31">
        <v>41</v>
      </c>
      <c r="B45" s="72" t="s">
        <v>16</v>
      </c>
      <c r="C45" s="72" t="s">
        <v>17</v>
      </c>
      <c r="D45" s="81">
        <v>105761</v>
      </c>
      <c r="E45" s="67">
        <v>45525.503784722197</v>
      </c>
      <c r="F45" s="74" t="s">
        <v>53</v>
      </c>
      <c r="G45" s="82">
        <v>328134</v>
      </c>
      <c r="H45" s="37" t="s">
        <v>31</v>
      </c>
      <c r="I45" s="79">
        <v>2595038.56</v>
      </c>
      <c r="J45" s="80"/>
      <c r="K45" s="6"/>
    </row>
    <row r="46" spans="1:11" s="2" customFormat="1" ht="41.4" customHeight="1" x14ac:dyDescent="0.3">
      <c r="A46" s="31">
        <v>42</v>
      </c>
      <c r="B46" s="32" t="s">
        <v>16</v>
      </c>
      <c r="C46" s="32" t="s">
        <v>17</v>
      </c>
      <c r="D46" s="75">
        <v>105872</v>
      </c>
      <c r="E46" s="51">
        <v>45525.503784722197</v>
      </c>
      <c r="F46" s="35" t="s">
        <v>54</v>
      </c>
      <c r="G46" s="37">
        <v>332787</v>
      </c>
      <c r="H46" s="37" t="s">
        <v>31</v>
      </c>
      <c r="I46" s="79">
        <v>7234699.5899999999</v>
      </c>
      <c r="J46" s="80"/>
      <c r="K46" s="6"/>
    </row>
    <row r="47" spans="1:11" s="2" customFormat="1" x14ac:dyDescent="0.3">
      <c r="A47" s="83"/>
      <c r="B47" s="84"/>
      <c r="C47" s="84"/>
      <c r="D47" s="84"/>
      <c r="E47" s="85"/>
      <c r="F47" s="84"/>
      <c r="G47" s="84"/>
      <c r="H47" s="84" t="s">
        <v>57</v>
      </c>
      <c r="I47" s="86">
        <f>SUM(I5:I46)</f>
        <v>649553349.51999998</v>
      </c>
      <c r="J47" s="84"/>
      <c r="K47" s="6"/>
    </row>
    <row r="50" spans="2:10" ht="46.8" x14ac:dyDescent="0.3">
      <c r="C50" s="13" t="s">
        <v>30</v>
      </c>
      <c r="D50" s="7" t="s">
        <v>7</v>
      </c>
      <c r="E50" s="18" t="s">
        <v>13</v>
      </c>
      <c r="F50" s="7" t="s">
        <v>11</v>
      </c>
      <c r="G50" s="7" t="s">
        <v>10</v>
      </c>
      <c r="H50" s="7" t="s">
        <v>12</v>
      </c>
      <c r="I50" s="89" t="s">
        <v>56</v>
      </c>
    </row>
    <row r="51" spans="2:10" ht="15.6" x14ac:dyDescent="0.3">
      <c r="C51" s="14"/>
      <c r="D51" s="8">
        <v>17996147.870000001</v>
      </c>
      <c r="E51" s="26">
        <v>4.9641000000000002</v>
      </c>
      <c r="F51" s="8">
        <f>D51*E51</f>
        <v>89334677.641467005</v>
      </c>
      <c r="G51" s="12">
        <f>I22+I29+I44</f>
        <v>56993696.810000002</v>
      </c>
      <c r="H51" s="12">
        <f>G51/F51*100</f>
        <v>63.797954293557446</v>
      </c>
      <c r="I51" s="88">
        <v>3</v>
      </c>
    </row>
    <row r="52" spans="2:10" x14ac:dyDescent="0.3">
      <c r="I52" s="87"/>
    </row>
    <row r="53" spans="2:10" x14ac:dyDescent="0.3">
      <c r="I53" s="87"/>
    </row>
    <row r="54" spans="2:10" x14ac:dyDescent="0.3">
      <c r="I54" s="87"/>
    </row>
    <row r="55" spans="2:10" ht="46.8" x14ac:dyDescent="0.3">
      <c r="C55" s="94" t="s">
        <v>26</v>
      </c>
      <c r="D55" s="7" t="s">
        <v>7</v>
      </c>
      <c r="E55" s="18" t="s">
        <v>42</v>
      </c>
      <c r="F55" s="7" t="s">
        <v>11</v>
      </c>
      <c r="G55" s="7" t="s">
        <v>10</v>
      </c>
      <c r="H55" s="7" t="s">
        <v>12</v>
      </c>
      <c r="I55" s="89" t="s">
        <v>56</v>
      </c>
    </row>
    <row r="56" spans="2:10" ht="15.6" x14ac:dyDescent="0.3">
      <c r="C56" s="95"/>
      <c r="D56" s="8">
        <v>17996147.870000001</v>
      </c>
      <c r="E56" s="26">
        <v>4.9641000000000002</v>
      </c>
      <c r="F56" s="8">
        <f>D56*E56</f>
        <v>89334677.641467005</v>
      </c>
      <c r="G56" s="12">
        <f>I12+I14+I15+I17+I30+I32+I34+I35+I37+I42</f>
        <v>180421961.46000001</v>
      </c>
      <c r="H56" s="8">
        <f>G56/F56*100</f>
        <v>201.96184306401133</v>
      </c>
      <c r="I56" s="88">
        <v>10</v>
      </c>
    </row>
    <row r="57" spans="2:10" ht="15.6" x14ac:dyDescent="0.3">
      <c r="C57" s="15"/>
      <c r="D57" s="16"/>
      <c r="E57" s="24"/>
      <c r="F57" s="16"/>
      <c r="G57" s="25"/>
      <c r="I57" s="87"/>
    </row>
    <row r="58" spans="2:10" ht="15.6" x14ac:dyDescent="0.3">
      <c r="C58" s="15"/>
      <c r="D58" s="16"/>
      <c r="E58" s="24"/>
      <c r="F58" s="16"/>
      <c r="G58" s="25"/>
      <c r="I58" s="87"/>
    </row>
    <row r="59" spans="2:10" s="2" customFormat="1" ht="46.8" x14ac:dyDescent="0.3">
      <c r="C59" s="94" t="s">
        <v>9</v>
      </c>
      <c r="D59" s="7" t="s">
        <v>7</v>
      </c>
      <c r="E59" s="18" t="s">
        <v>42</v>
      </c>
      <c r="F59" s="7" t="s">
        <v>11</v>
      </c>
      <c r="G59" s="7" t="s">
        <v>10</v>
      </c>
      <c r="H59" s="7" t="s">
        <v>12</v>
      </c>
      <c r="I59" s="91" t="s">
        <v>56</v>
      </c>
      <c r="J59" s="1"/>
    </row>
    <row r="60" spans="2:10" s="6" customFormat="1" ht="15.6" x14ac:dyDescent="0.3">
      <c r="C60" s="95"/>
      <c r="D60" s="8">
        <v>17996147.870000001</v>
      </c>
      <c r="E60" s="26">
        <v>4.9641000000000002</v>
      </c>
      <c r="F60" s="8">
        <f>D60*E60</f>
        <v>89334677.641467005</v>
      </c>
      <c r="G60" s="12">
        <f>I5+I6+I7+I8+I9+I18+I21+I39+I40</f>
        <v>120547969.87</v>
      </c>
      <c r="H60" s="8">
        <f>G60/F60*100</f>
        <v>134.93972671374431</v>
      </c>
      <c r="I60" s="90">
        <v>9</v>
      </c>
      <c r="J60" s="5"/>
    </row>
    <row r="61" spans="2:10" x14ac:dyDescent="0.3">
      <c r="B61" s="97"/>
      <c r="C61" s="97"/>
      <c r="D61" s="97"/>
      <c r="E61" s="97"/>
      <c r="F61" s="97"/>
      <c r="G61" s="97"/>
      <c r="H61" s="97"/>
      <c r="I61" s="87"/>
    </row>
    <row r="62" spans="2:10" ht="15.6" x14ac:dyDescent="0.3">
      <c r="C62" s="15"/>
      <c r="D62" s="16"/>
      <c r="E62" s="24"/>
      <c r="F62" s="16"/>
      <c r="G62" s="25"/>
      <c r="I62" s="87"/>
    </row>
    <row r="63" spans="2:10" ht="46.8" x14ac:dyDescent="0.3">
      <c r="C63" s="13" t="s">
        <v>29</v>
      </c>
      <c r="D63" s="7" t="s">
        <v>7</v>
      </c>
      <c r="E63" s="18" t="s">
        <v>42</v>
      </c>
      <c r="F63" s="7" t="s">
        <v>11</v>
      </c>
      <c r="G63" s="7" t="s">
        <v>10</v>
      </c>
      <c r="H63" s="7" t="s">
        <v>12</v>
      </c>
      <c r="I63" s="92" t="s">
        <v>56</v>
      </c>
    </row>
    <row r="64" spans="2:10" ht="15.6" x14ac:dyDescent="0.3">
      <c r="C64" s="14"/>
      <c r="D64" s="8">
        <v>17996147.870000001</v>
      </c>
      <c r="E64" s="26">
        <v>4.9641000000000002</v>
      </c>
      <c r="F64" s="8">
        <f>D64*E64</f>
        <v>89334677.641467005</v>
      </c>
      <c r="G64" s="12">
        <f>I13+I20+I23+I25+I26+I27+I19+I28+I31+I36+I45+I46</f>
        <v>157598429.06999999</v>
      </c>
      <c r="H64" s="12">
        <v>176.41</v>
      </c>
      <c r="I64" s="93">
        <v>12</v>
      </c>
    </row>
    <row r="65" spans="3:9" ht="15.6" x14ac:dyDescent="0.3">
      <c r="C65" s="15"/>
      <c r="D65" s="16"/>
      <c r="E65" s="24"/>
      <c r="F65" s="16"/>
      <c r="G65" s="25"/>
      <c r="I65" s="87"/>
    </row>
    <row r="66" spans="3:9" ht="15.6" x14ac:dyDescent="0.3">
      <c r="C66" s="15"/>
      <c r="D66" s="16"/>
      <c r="E66" s="24"/>
      <c r="F66" s="16"/>
      <c r="G66" s="25"/>
      <c r="I66" s="87"/>
    </row>
    <row r="67" spans="3:9" ht="46.8" x14ac:dyDescent="0.3">
      <c r="C67" s="94" t="s">
        <v>27</v>
      </c>
      <c r="D67" s="7" t="s">
        <v>7</v>
      </c>
      <c r="E67" s="18" t="s">
        <v>42</v>
      </c>
      <c r="F67" s="7" t="s">
        <v>11</v>
      </c>
      <c r="G67" s="7" t="s">
        <v>10</v>
      </c>
      <c r="H67" s="7" t="s">
        <v>12</v>
      </c>
      <c r="I67" s="89" t="s">
        <v>56</v>
      </c>
    </row>
    <row r="68" spans="3:9" ht="15.6" x14ac:dyDescent="0.3">
      <c r="C68" s="95"/>
      <c r="D68" s="8">
        <v>17996147.870000001</v>
      </c>
      <c r="E68" s="26">
        <v>4.9641000000000002</v>
      </c>
      <c r="F68" s="8">
        <f>D68*E68</f>
        <v>89334677.641467005</v>
      </c>
      <c r="G68" s="12">
        <f>I10+I11+I16+I24+I33+I38+I41+I43</f>
        <v>133991292.31000002</v>
      </c>
      <c r="H68" s="12">
        <f>G68/F68*100</f>
        <v>149.98799553266031</v>
      </c>
      <c r="I68" s="88">
        <v>8</v>
      </c>
    </row>
    <row r="69" spans="3:9" ht="15.6" x14ac:dyDescent="0.3">
      <c r="C69" s="15"/>
      <c r="D69" s="16"/>
      <c r="E69" s="27"/>
      <c r="F69" s="16"/>
      <c r="G69" s="25"/>
      <c r="H69" s="16"/>
    </row>
    <row r="71" spans="3:9" x14ac:dyDescent="0.3">
      <c r="C71" s="19" t="s">
        <v>36</v>
      </c>
      <c r="D71" s="20">
        <v>94142823.879999995</v>
      </c>
      <c r="E71" s="21" t="s">
        <v>37</v>
      </c>
      <c r="G71" s="9"/>
    </row>
    <row r="72" spans="3:9" x14ac:dyDescent="0.3">
      <c r="C72" s="22" t="s">
        <v>38</v>
      </c>
      <c r="D72" s="20">
        <f>D71*4.9641</f>
        <v>467334392.022708</v>
      </c>
      <c r="E72" s="21" t="s">
        <v>39</v>
      </c>
    </row>
    <row r="73" spans="3:9" x14ac:dyDescent="0.3">
      <c r="C73" s="22" t="s">
        <v>40</v>
      </c>
      <c r="D73" s="20">
        <f>I47</f>
        <v>649553349.51999998</v>
      </c>
      <c r="E73" s="21" t="s">
        <v>39</v>
      </c>
    </row>
    <row r="74" spans="3:9" x14ac:dyDescent="0.3">
      <c r="C74" s="22" t="s">
        <v>41</v>
      </c>
      <c r="D74" s="20">
        <f>D73/D72*100</f>
        <v>138.99112939422568</v>
      </c>
      <c r="E74" s="23" t="s">
        <v>12</v>
      </c>
    </row>
  </sheetData>
  <autoFilter ref="B4:I47" xr:uid="{00000000-0009-0000-0000-000000000000}">
    <filterColumn colId="3" showButton="0"/>
  </autoFilter>
  <mergeCells count="6">
    <mergeCell ref="C67:C68"/>
    <mergeCell ref="C1:G1"/>
    <mergeCell ref="C2:E2"/>
    <mergeCell ref="C59:C60"/>
    <mergeCell ref="B61:H61"/>
    <mergeCell ref="C55:C56"/>
  </mergeCells>
  <phoneticPr fontId="4" type="noConversion"/>
  <pageMargins left="0.25" right="0.25" top="0.75" bottom="0.75" header="0.3" footer="0.3"/>
  <pageSetup paperSize="8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Vali</cp:lastModifiedBy>
  <cp:lastPrinted>2024-10-25T10:01:27Z</cp:lastPrinted>
  <dcterms:created xsi:type="dcterms:W3CDTF">2015-06-05T18:17:20Z</dcterms:created>
  <dcterms:modified xsi:type="dcterms:W3CDTF">2024-10-25T10:01:50Z</dcterms:modified>
</cp:coreProperties>
</file>